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vings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$#,##0;($#,##0)"/>
  </numFmts>
  <fonts count="8">
    <font>
      <name val="Calibri"/>
      <family val="2"/>
      <color theme="1"/>
      <sz val="11"/>
      <scheme val="minor"/>
    </font>
    <font>
      <name val="Arial"/>
      <b val="1"/>
      <color rgb="0016243D"/>
      <sz val="16"/>
    </font>
    <font>
      <name val="Arial"/>
      <i val="1"/>
      <color rgb="006B7787"/>
      <sz val="10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  <font>
      <name val="Arial"/>
      <b val="1"/>
      <color rgb="00000000"/>
      <sz val="11"/>
    </font>
    <font>
      <name val="Arial"/>
      <b val="1"/>
      <color rgb="0016243D"/>
      <sz val="11"/>
    </font>
  </fonts>
  <fills count="6">
    <fill>
      <patternFill/>
    </fill>
    <fill>
      <patternFill patternType="gray125"/>
    </fill>
    <fill>
      <patternFill patternType="solid">
        <fgColor rgb="0016243D"/>
      </patternFill>
    </fill>
    <fill>
      <patternFill patternType="solid">
        <fgColor rgb="00FFF8E1"/>
      </patternFill>
    </fill>
    <fill>
      <patternFill patternType="solid">
        <fgColor rgb="00C9A227"/>
      </patternFill>
    </fill>
    <fill>
      <patternFill patternType="solid">
        <fgColor rgb="00E7F2EF"/>
      </patternFill>
    </fill>
  </fills>
  <borders count="2">
    <border>
      <left/>
      <right/>
      <top/>
      <bottom/>
      <diagonal/>
    </border>
    <border>
      <left style="thin">
        <color rgb="00D8E1EC"/>
      </left>
      <right style="thin">
        <color rgb="00D8E1EC"/>
      </right>
      <top style="thin">
        <color rgb="00D8E1EC"/>
      </top>
      <bottom style="thin">
        <color rgb="00D8E1E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0" borderId="1" pivotButton="0" quotePrefix="0" xfId="0"/>
    <xf numFmtId="3" fontId="5" fillId="3" borderId="1" applyAlignment="1" pivotButton="0" quotePrefix="0" xfId="0">
      <alignment horizontal="right" vertical="center"/>
    </xf>
    <xf numFmtId="0" fontId="2" fillId="0" borderId="1" pivotButton="0" quotePrefix="0" xfId="0"/>
    <xf numFmtId="164" fontId="5" fillId="3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0" fontId="6" fillId="0" borderId="1" pivotButton="0" quotePrefix="0" xfId="0"/>
    <xf numFmtId="164" fontId="6" fillId="0" borderId="1" applyAlignment="1" pivotButton="0" quotePrefix="0" xfId="0">
      <alignment horizontal="right" vertical="center"/>
    </xf>
    <xf numFmtId="0" fontId="7" fillId="4" borderId="0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3" fontId="4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164" fontId="6" fillId="5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20" customWidth="1" min="3" max="3"/>
    <col width="40" customWidth="1" min="4" max="4"/>
  </cols>
  <sheetData>
    <row r="2">
      <c r="B2" s="1" t="inlineStr">
        <is>
          <t>Channel Partner Savings Calculator</t>
        </is>
      </c>
    </row>
    <row r="3">
      <c r="B3" s="2" t="inlineStr">
        <is>
          <t>Centripetal Mineral · OEM bank-file translator — what the bank file costs you today vs. as licensed infrastructure</t>
        </is>
      </c>
    </row>
    <row r="5">
      <c r="B5" s="3" t="inlineStr">
        <is>
          <t>YOUR INPUTS (edit the blue cells)</t>
        </is>
      </c>
    </row>
    <row r="6">
      <c r="B6" s="4" t="inlineStr">
        <is>
          <t>Bank clients</t>
        </is>
      </c>
      <c r="C6" s="5" t="n">
        <v>10</v>
      </c>
      <c r="D6" s="6" t="inlineStr">
        <is>
          <t>1–30</t>
        </is>
      </c>
    </row>
    <row r="7">
      <c r="B7" s="4" t="inlineStr">
        <is>
          <t>Hours per cycle on file work</t>
        </is>
      </c>
      <c r="C7" s="5" t="n">
        <v>20</v>
      </c>
      <c r="D7" s="6" t="inlineStr">
        <is>
          <t>per client, per cycle</t>
        </is>
      </c>
    </row>
    <row r="8">
      <c r="B8" s="4" t="inlineStr">
        <is>
          <t>Loaded hourly cost</t>
        </is>
      </c>
      <c r="C8" s="7" t="n">
        <v>55</v>
      </c>
      <c r="D8" s="6" t="inlineStr">
        <is>
          <t>$30–$100</t>
        </is>
      </c>
    </row>
    <row r="9">
      <c r="B9" s="4" t="inlineStr">
        <is>
          <t>Bank cycles per year</t>
        </is>
      </c>
      <c r="C9" s="5" t="n">
        <v>4</v>
      </c>
      <c r="D9" s="6" t="inlineStr">
        <is>
          <t>4 = quarterly cadence</t>
        </is>
      </c>
    </row>
    <row r="11">
      <c r="B11" s="3" t="inlineStr">
        <is>
          <t>YOUR COST TODAY</t>
        </is>
      </c>
    </row>
    <row r="12">
      <c r="B12" s="4" t="inlineStr">
        <is>
          <t>Hours / year on file work</t>
        </is>
      </c>
      <c r="C12" s="8">
        <f>C6*C7*C9</f>
        <v/>
      </c>
      <c r="D12" s="6" t="inlineStr">
        <is>
          <t>clients × hours × cycles</t>
        </is>
      </c>
    </row>
    <row r="13">
      <c r="B13" s="9" t="inlineStr">
        <is>
          <t>Annual loaded labor cost</t>
        </is>
      </c>
      <c r="C13" s="10">
        <f>C12*C8</f>
        <v/>
      </c>
      <c r="D13" s="6" t="inlineStr">
        <is>
          <t>hours/year × loaded rate</t>
        </is>
      </c>
    </row>
    <row r="15">
      <c r="B15" s="11" t="inlineStr">
        <is>
          <t>TRANSLATOR COST (OEM)</t>
        </is>
      </c>
    </row>
    <row r="16">
      <c r="B16" s="9" t="inlineStr">
        <is>
          <t>Annual OEM license</t>
        </is>
      </c>
      <c r="C16" s="10">
        <f>MAX(C6*4500,30000)</f>
        <v/>
      </c>
      <c r="D16" s="6" t="inlineStr">
        <is>
          <t>greater of clients × $4,500 or $30,000 floor</t>
        </is>
      </c>
    </row>
    <row r="17">
      <c r="B17" s="4" t="inlineStr">
        <is>
          <t>Per client / year</t>
        </is>
      </c>
      <c r="C17" s="12">
        <f>IF(C6&gt;0,C16/C6,C16)</f>
        <v/>
      </c>
      <c r="D17" s="6" t="inlineStr">
        <is>
          <t>OEM license ÷ clients</t>
        </is>
      </c>
    </row>
    <row r="19">
      <c r="B19" s="3" t="inlineStr">
        <is>
          <t>WHAT YOU GET BACK</t>
        </is>
      </c>
    </row>
    <row r="20">
      <c r="B20" s="13" t="inlineStr">
        <is>
          <t>Hours freed per year</t>
        </is>
      </c>
      <c r="C20" s="14">
        <f>C12</f>
        <v/>
      </c>
      <c r="D20" s="6" t="inlineStr">
        <is>
          <t>the file work the translator replaces</t>
        </is>
      </c>
    </row>
    <row r="21">
      <c r="B21" s="13" t="inlineStr">
        <is>
          <t>Additional clients you can serve</t>
        </is>
      </c>
      <c r="C21" s="14">
        <f>IF(C7*C9&gt;0,ROUND(C20/(C7*C9),0),0)</f>
        <v/>
      </c>
      <c r="D21" s="6" t="inlineStr">
        <is>
          <t>freed hours ÷ hours per client/year</t>
        </is>
      </c>
    </row>
    <row r="22">
      <c r="B22" s="15" t="inlineStr">
        <is>
          <t>Revenue capacity unlocked</t>
        </is>
      </c>
      <c r="C22" s="16">
        <f>C21*12000</f>
        <v/>
      </c>
      <c r="D22" s="6" t="inlineStr">
        <is>
          <t>additional clients × $12,000</t>
        </is>
      </c>
    </row>
    <row r="24">
      <c r="B24" s="3" t="inlineStr">
        <is>
          <t>BOTTOM LINE</t>
        </is>
      </c>
    </row>
    <row r="25">
      <c r="B25" s="9" t="inlineStr">
        <is>
          <t>Labor cost replaced + capacity unlocked, net of OEM license</t>
        </is>
      </c>
      <c r="C25" s="17">
        <f>C13+C22-C16</f>
        <v/>
      </c>
      <c r="D25" s="6" t="inlineStr">
        <is>
          <t>today's labor + new capacity − OEM cost</t>
        </is>
      </c>
    </row>
    <row r="27">
      <c r="B27" s="2" t="inlineStr">
        <is>
          <t>Assumptions are yours to change — edit the blue input cells and every figure recalculates. Defaults assume quarterly bank cadence (4 cycles/yr). Request a written quote or text 415-205-8585.</t>
        </is>
      </c>
    </row>
  </sheetData>
  <mergeCells count="8">
    <mergeCell ref="B11:D11"/>
    <mergeCell ref="B3:D3"/>
    <mergeCell ref="B5:D5"/>
    <mergeCell ref="B19:D19"/>
    <mergeCell ref="B27:D27"/>
    <mergeCell ref="B15:D15"/>
    <mergeCell ref="B24:D24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2026-06-15T20:54:59Z</dcterms:created>
  <dcterms:modified xmlns:dcterms="http://purl.org/dc/terms/" xmlns:xsi="http://www.w3.org/2001/XMLSchema-instance" xsi:type="dcterms:W3CDTF">2026-06-15T20:54:59Z</dcterms:modified>
</cp:coreProperties>
</file>